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F9" i="4"/>
  <c r="H9"/>
  <c r="I9"/>
  <c r="J9"/>
  <c r="K9"/>
  <c r="L9"/>
  <c r="M9"/>
  <c r="N9"/>
  <c r="Q9"/>
  <c r="A7" l="1"/>
  <c r="M8" l="1"/>
  <c r="L8"/>
  <c r="K8"/>
  <c r="J8"/>
  <c r="I8"/>
  <c r="P8" l="1"/>
  <c r="R8" s="1"/>
  <c r="O8"/>
  <c r="Q8"/>
  <c r="M7"/>
  <c r="L7"/>
  <c r="K7"/>
  <c r="J7"/>
  <c r="I7"/>
  <c r="P7" l="1"/>
  <c r="R7" s="1"/>
  <c r="O7"/>
  <c r="Q7"/>
  <c r="M5" l="1"/>
  <c r="L5"/>
  <c r="K5"/>
  <c r="J5"/>
  <c r="I5"/>
  <c r="M6"/>
  <c r="L6"/>
  <c r="K6"/>
  <c r="J6"/>
  <c r="I6"/>
  <c r="O5" l="1"/>
  <c r="Q5"/>
  <c r="P5"/>
  <c r="R5" s="1"/>
  <c r="Q6"/>
  <c r="O6"/>
  <c r="O9" s="1"/>
  <c r="P6"/>
  <c r="P9" s="1"/>
  <c r="R6" l="1"/>
  <c r="R9" s="1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<sst xmlns="http://schemas.openxmlformats.org/spreadsheetml/2006/main" count="47" uniqueCount="43">
  <si>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</si>
  <si>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</si>
  <si>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</si>
  <si>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</si>
  <si>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</si>
  <si>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</si>
  <si>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</si>
  <si>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</si>
  <si>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</si>
  <si>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</si>
  <si>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</si>
  <si>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</si>
  <si>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</si>
  <si>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</si>
  <si>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</si>
  <si>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</si>
  <si>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</si>
  <si>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</si>
  <si>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</si>
  <si>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</si>
  <si>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</si>
  <si>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</si>
  <si>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</si>
  <si>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</si>
  <si>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</si>
  <si>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</si>
  <si>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</si>
  <si>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</si>
  <si>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</si>
  <si>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DELEGACION REGION SUR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</si>
  <si>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</si>
  <si>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</si>
  <si>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</si>
  <si>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</si>
  <si>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</si>
  <si>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</si>
  <si>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</si>
  <si>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</si>
  <si>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</si>
  <si>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</si>
  <si>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</si>
  <si>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</si>
  <si>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 xml:space="preserve">
DIRECCION GENERAL DEL CATASTRO NACIONAL
Compensacion al Personal de Empleados Fijos de la Region Sur
correspondiente al mes de Noviembre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</si>
</sst>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topLeftCell="C4" zoomScale="70" zoomScaleNormal="70" zoomScaleSheetLayoutView="10" zoomScalePageLayoutView="25" workbookViewId="0">
      <selection activeCell="N7" sqref="N7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37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33</v>
      </c>
      <c r="C5" s="54" t="s">
        <v>29</v>
      </c>
      <c r="D5" s="54" t="s">
        <v>31</v>
      </c>
      <c r="E5" s="64" t="s">
        <v>34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/>
      <c r="O5" s="65">
        <f t="shared" ref="O5" si="5">SUM(I5:N5)</f>
        <v>7420</v>
      </c>
      <c r="P5" s="65">
        <f t="shared" ref="P5" si="6">+G5+H5+I5+L5+N5</f>
        <v>2093.5</v>
      </c>
      <c r="Q5" s="65">
        <f t="shared" ref="Q5" si="7">+J5+K5+M5</f>
        <v>5351.5</v>
      </c>
      <c r="R5" s="65">
        <f t="shared" ref="R5" si="8">+F5-P5</f>
        <v>32906.5</v>
      </c>
      <c r="S5" s="68">
        <v>111</v>
      </c>
    </row>
    <row r="6" spans="1:115" s="69" customFormat="1" ht="33.950000000000003" customHeight="1">
      <c r="A6" s="70">
        <v>2</v>
      </c>
      <c r="B6" s="54" t="s">
        <v>32</v>
      </c>
      <c r="C6" s="54" t="s">
        <v>29</v>
      </c>
      <c r="D6" s="54" t="s">
        <v>30</v>
      </c>
      <c r="E6" s="64" t="s">
        <v>36</v>
      </c>
      <c r="F6" s="58">
        <v>35000</v>
      </c>
      <c r="G6" s="51"/>
      <c r="H6" s="65">
        <v>25</v>
      </c>
      <c r="I6" s="65">
        <f t="shared" ref="I6" si="9">+F6*2.87%</f>
        <v>1004.5</v>
      </c>
      <c r="J6" s="65">
        <f t="shared" ref="J6" si="10">+F6*7.1%</f>
        <v>2485</v>
      </c>
      <c r="K6" s="66">
        <f t="shared" ref="K6" si="11">F6*1.1%</f>
        <v>385.00000000000006</v>
      </c>
      <c r="L6" s="65">
        <f t="shared" ref="L6" si="12">+F6*3.04%</f>
        <v>1064</v>
      </c>
      <c r="M6" s="65">
        <f t="shared" ref="M6" si="13">+F6*7.09%</f>
        <v>2481.5</v>
      </c>
      <c r="N6" s="67">
        <v>1350.12</v>
      </c>
      <c r="O6" s="65">
        <f t="shared" ref="O6" si="14">SUM(I6:N6)</f>
        <v>8770.119999999999</v>
      </c>
      <c r="P6" s="65">
        <f t="shared" ref="P6" si="15">+G6+H6+I6+L6+N6</f>
        <v>3443.62</v>
      </c>
      <c r="Q6" s="65">
        <f t="shared" ref="Q6" si="16">+J6+K6+M6</f>
        <v>5351.5</v>
      </c>
      <c r="R6" s="65">
        <f t="shared" ref="R6" si="17">+F6-P6</f>
        <v>31556.38</v>
      </c>
      <c r="S6" s="68">
        <v>111</v>
      </c>
    </row>
    <row r="7" spans="1:115" s="69" customFormat="1" ht="33.950000000000003" customHeight="1">
      <c r="A7" s="70">
        <f t="shared" ref="A7" si="18">+A6+1</f>
        <v>3</v>
      </c>
      <c r="B7" s="54" t="s">
        <v>38</v>
      </c>
      <c r="C7" s="54" t="s">
        <v>29</v>
      </c>
      <c r="D7" s="54" t="s">
        <v>39</v>
      </c>
      <c r="E7" s="64" t="s">
        <v>34</v>
      </c>
      <c r="F7" s="58">
        <v>22000</v>
      </c>
      <c r="G7" s="51"/>
      <c r="H7" s="65">
        <v>25</v>
      </c>
      <c r="I7" s="65">
        <f>+F7*2.87%</f>
        <v>631.4</v>
      </c>
      <c r="J7" s="65">
        <f>+F7*7.1%</f>
        <v>1561.9999999999998</v>
      </c>
      <c r="K7" s="66">
        <f>F7*1.1%</f>
        <v>242.00000000000003</v>
      </c>
      <c r="L7" s="65">
        <f>+F7*3.04%</f>
        <v>668.8</v>
      </c>
      <c r="M7" s="65">
        <f>+F7*7.09%</f>
        <v>1559.8000000000002</v>
      </c>
      <c r="N7" s="67"/>
      <c r="O7" s="65">
        <f>SUM(I7:N7)</f>
        <v>4664</v>
      </c>
      <c r="P7" s="65">
        <f>+G7+H7+I7+L7+N7</f>
        <v>1325.1999999999998</v>
      </c>
      <c r="Q7" s="65">
        <f>+J7+K7+M7</f>
        <v>3363.8</v>
      </c>
      <c r="R7" s="65">
        <f>+F7-P7</f>
        <v>20674.8</v>
      </c>
      <c r="S7" s="68">
        <v>111</v>
      </c>
    </row>
    <row r="8" spans="1:115" s="69" customFormat="1" ht="33.950000000000003" customHeight="1" thickBot="1">
      <c r="A8" s="70">
        <v>4</v>
      </c>
      <c r="B8" s="54" t="s">
        <v>40</v>
      </c>
      <c r="C8" s="54" t="s">
        <v>29</v>
      </c>
      <c r="D8" s="54" t="s">
        <v>41</v>
      </c>
      <c r="E8" s="64" t="s">
        <v>35</v>
      </c>
      <c r="F8" s="58">
        <v>17900</v>
      </c>
      <c r="G8" s="51"/>
      <c r="H8" s="65">
        <v>25</v>
      </c>
      <c r="I8" s="65">
        <f>+F8*2.87%</f>
        <v>513.73</v>
      </c>
      <c r="J8" s="65">
        <f>+F8*7.1%</f>
        <v>1270.8999999999999</v>
      </c>
      <c r="K8" s="66">
        <f>F8*1.1%</f>
        <v>196.9</v>
      </c>
      <c r="L8" s="65">
        <f>+F8*3.04%</f>
        <v>544.16</v>
      </c>
      <c r="M8" s="65">
        <f>+F8*7.09%</f>
        <v>1269.1100000000001</v>
      </c>
      <c r="N8" s="67"/>
      <c r="O8" s="65">
        <f>SUM(I8:N8)</f>
        <v>3794.8</v>
      </c>
      <c r="P8" s="65">
        <f>+G8+H8+I8+L8+N8</f>
        <v>1082.8899999999999</v>
      </c>
      <c r="Q8" s="65">
        <f>+J8+K8+M8</f>
        <v>2736.91</v>
      </c>
      <c r="R8" s="65">
        <f>+F8-P8</f>
        <v>16817.11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>SUM(F5:F8)</f>
        <v>109900</v>
      </c>
      <c r="G9" s="59"/>
      <c r="H9" s="60">
        <f t="shared" ref="H9:R9" si="19">SUM(H5:H8)</f>
        <v>100</v>
      </c>
      <c r="I9" s="60">
        <f t="shared" si="19"/>
        <v>3154.13</v>
      </c>
      <c r="J9" s="60">
        <f t="shared" si="19"/>
        <v>7802.9</v>
      </c>
      <c r="K9" s="61">
        <f t="shared" si="19"/>
        <v>1208.9000000000001</v>
      </c>
      <c r="L9" s="60">
        <f t="shared" si="19"/>
        <v>3340.96</v>
      </c>
      <c r="M9" s="60">
        <f t="shared" si="19"/>
        <v>7791.91</v>
      </c>
      <c r="N9" s="59">
        <f t="shared" si="19"/>
        <v>1350.12</v>
      </c>
      <c r="O9" s="60">
        <f t="shared" si="19"/>
        <v>24648.92</v>
      </c>
      <c r="P9" s="60">
        <f t="shared" si="19"/>
        <v>7945.2099999999991</v>
      </c>
      <c r="Q9" s="60">
        <f t="shared" si="19"/>
        <v>16803.71</v>
      </c>
      <c r="R9" s="60">
        <f t="shared" si="19"/>
        <v>101954.79000000001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2021-11-29T15:23:47Z</dcterms:modified>
</cp:coreProperties>
</file>